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8010"/>
  </bookViews>
  <sheets>
    <sheet name="Лист2" sheetId="3" r:id="rId1"/>
  </sheets>
  <definedNames>
    <definedName name="EndTime" comment="Конец работы общий. Т.е. учитывается и обычное время работы и переработка. Здесь учитывается, что конец работы может быть на следующий день, например в 6:00." localSheetId="0">IF(Лист2!$C1&lt;=--"09:00",1+Лист2!$C1,Лист2!$C1)</definedName>
    <definedName name="IsFirst" comment="Проверка, входит ли переработка в первый период: 18:00 - 00:00." localSheetId="0">IF(AND(Лист2!StartTime&lt;=1+"00:00",Лист2!EndTime&gt;=--"18:00"),TRUE,FALSE)</definedName>
    <definedName name="IsSecond" comment="Проверка, входит ли переработка во второй период: 00:00 - 03:00." localSheetId="0">IF(AND(Лист2!StartTime&lt;=1+"03:00",Лист2!EndTime&gt;=1+"00:00"),TRUE,FALSE)</definedName>
    <definedName name="IsThird" comment="Проверка, входит ли переработка в третий период: &gt; 03:00." localSheetId="0">IF(Лист2!EndTime&gt;=1+"03:00",TRUE,FALSE)</definedName>
    <definedName name="m" comment="Кол-во минут на один час." localSheetId="0">Лист2!$E1/(TEXT(Лист2!$D1,"[м]")/60)</definedName>
    <definedName name="StartTime" comment="Начало работы общее. Т.е. учитывается и обычное время работы и переработка. Здесь учитывается, что начало работы может начаться на следующий день, например в 1:00." localSheetId="0">IF(Лист2!$B1&lt;--"09:00",1+Лист2!$B1,Лист2!$B1)</definedName>
  </definedNames>
  <calcPr calcId="144525"/>
</workbook>
</file>

<file path=xl/calcChain.xml><?xml version="1.0" encoding="utf-8"?>
<calcChain xmlns="http://schemas.openxmlformats.org/spreadsheetml/2006/main">
  <c r="D9" i="3" l="1"/>
  <c r="F9" i="3" s="1"/>
  <c r="C4" i="3" l="1"/>
  <c r="E4" i="3" s="1"/>
  <c r="D4" i="3" l="1"/>
  <c r="F4" i="3"/>
  <c r="G4" i="3" l="1"/>
</calcChain>
</file>

<file path=xl/sharedStrings.xml><?xml version="1.0" encoding="utf-8"?>
<sst xmlns="http://schemas.openxmlformats.org/spreadsheetml/2006/main" count="15" uniqueCount="14">
  <si>
    <t>Начало работ</t>
  </si>
  <si>
    <t>Конец работ</t>
  </si>
  <si>
    <t>Итого часов</t>
  </si>
  <si>
    <t>Сумма (ч/м), на одного</t>
  </si>
  <si>
    <t>Сумма минут</t>
  </si>
  <si>
    <t>кол-во часов</t>
  </si>
  <si>
    <t>сумма минут за 1 час</t>
  </si>
  <si>
    <t>кол-во отработанных часов до 00:00</t>
  </si>
  <si>
    <t>кол-во отработанных часов с 00:00 до 03:00 * на коэффициент 1,7</t>
  </si>
  <si>
    <t>кол-во отработанных часов с 03:00 * на коэффициент 2,5</t>
  </si>
  <si>
    <t>Итого * на стоимость 1 минуты (4,05)</t>
  </si>
  <si>
    <t>Расчёт переработок после 18:00</t>
  </si>
  <si>
    <t>Итого за переработку, руб.</t>
  </si>
  <si>
    <t>Дата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</si>
</sst>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&quot;[$руб.-419];[Red]&quot;-&quot;#,##0.00&quot; &quot;[$руб.-419]"/>
    <numFmt numFmtId="165" formatCode="h:mm;@"/>
    <numFmt numFmtId="166" formatCode="0.00;[Red]&quot;-&quot;0.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b/>
      <i/>
      <sz val="16"/>
      <color rgb="FF000000"/>
      <name val="Calibri"/>
      <family val="2"/>
      <charset val="204"/>
    </font>
    <font>
      <b/>
      <i/>
      <u/>
      <sz val="11"/>
      <color rgb="FF000000"/>
      <name val="Calibri"/>
      <family val="2"/>
      <charset val="204"/>
    </font>
    <font>
      <u/>
      <sz val="11"/>
      <color rgb="FF0000FF"/>
      <name val="Calibri"/>
      <family val="2"/>
      <charset val="204"/>
    </font>
    <font>
      <u/>
      <sz val="10"/>
      <color rgb="FF0000FF"/>
      <name val="Arial Cyr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 Cyr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CCFF"/>
        <bgColor rgb="FF00CCFF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0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4" fontId="4" fillId="0" borderId="0"/>
    <xf numFmtId="0" fontId="5" fillId="0" borderId="0"/>
    <xf numFmtId="0" fontId="6" fillId="0" borderId="0"/>
    <xf numFmtId="49" fontId="7" fillId="2" borderId="1">
      <alignment horizontal="center" vertical="center" wrapText="1"/>
    </xf>
    <xf numFmtId="0" fontId="8" fillId="0" borderId="0"/>
    <xf numFmtId="0" fontId="1" fillId="0" borderId="0"/>
    <xf numFmtId="0" fontId="2" fillId="0" borderId="0"/>
    <xf numFmtId="0" fontId="7" fillId="3" borderId="1">
      <alignment horizontal="center" vertical="center" wrapText="1"/>
    </xf>
  </cellStyleXfs>
  <cellXfs count="47">
    <xf numFmtId="0" fontId="0" fillId="0" borderId="0" xfId="0"/>
    <xf numFmtId="165" fontId="1" fillId="0" borderId="2" xfId="11" applyNumberFormat="1" applyBorder="1" applyAlignment="1">
      <alignment horizontal="center" vertical="center" wrapText="1"/>
    </xf>
    <xf numFmtId="0" fontId="1" fillId="4" borderId="3" xfId="11" applyFill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0" fillId="0" borderId="0" xfId="0" applyFill="1"/>
    <xf numFmtId="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Fill="1"/>
    <xf numFmtId="2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2" fontId="0" fillId="0" borderId="2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6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9" fillId="0" borderId="4" xfId="11" applyFont="1" applyFill="1" applyBorder="1" applyAlignment="1">
      <alignment horizontal="center" vertical="center" wrapText="1"/>
    </xf>
    <xf numFmtId="0" fontId="9" fillId="5" borderId="5" xfId="11" applyFont="1" applyFill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14" fontId="0" fillId="0" borderId="0" xfId="0" applyNumberFormat="1" applyFill="1"/>
    <xf numFmtId="165" fontId="9" fillId="0" borderId="1" xfId="11" applyNumberFormat="1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2" fontId="9" fillId="5" borderId="6" xfId="11" applyNumberFormat="1" applyFont="1" applyFill="1" applyBorder="1" applyAlignment="1">
      <alignment horizontal="center" vertical="center" textRotation="180" wrapText="1"/>
    </xf>
    <xf numFmtId="2" fontId="1" fillId="4" borderId="2" xfId="11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0" fillId="0" borderId="0" xfId="0" applyNumberFormat="1" applyFill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 wrapText="1"/>
    </xf>
    <xf numFmtId="0" fontId="9" fillId="0" borderId="7" xfId="11" applyFont="1" applyFill="1" applyBorder="1" applyAlignment="1">
      <alignment horizontal="center" vertical="center" wrapText="1"/>
    </xf>
    <xf numFmtId="165" fontId="1" fillId="0" borderId="8" xfId="11" applyNumberFormat="1" applyBorder="1" applyAlignment="1">
      <alignment horizontal="center" vertical="center" wrapText="1"/>
    </xf>
    <xf numFmtId="0" fontId="9" fillId="0" borderId="2" xfId="11" applyFont="1" applyFill="1" applyBorder="1" applyAlignment="1">
      <alignment horizontal="center" vertical="center" wrapText="1"/>
    </xf>
    <xf numFmtId="14" fontId="0" fillId="5" borderId="2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4">
    <cellStyle name="Excel Built-in Normal" xfId="2"/>
    <cellStyle name="Heading" xfId="3"/>
    <cellStyle name="Heading1" xfId="4"/>
    <cellStyle name="Result" xfId="5"/>
    <cellStyle name="Result2" xfId="6"/>
    <cellStyle name="Гиперссылка 2" xfId="7"/>
    <cellStyle name="Гиперссылка 3" xfId="8"/>
    <cellStyle name="Монтажник" xfId="9"/>
    <cellStyle name="Обычный" xfId="0" builtinId="0"/>
    <cellStyle name="Обычный 2" xfId="10"/>
    <cellStyle name="Обычный 3" xfId="11"/>
    <cellStyle name="Обычный 4" xfId="12"/>
    <cellStyle name="Обычный 5" xfId="1"/>
    <cellStyle name="Трубочник" xfId="1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topLeftCell="A7" workbookViewId="0">
      <selection activeCell="G8" sqref="G8"/>
    </sheetView>
  </sheetViews>
  <sheetFormatPr defaultRowHeight="15" x14ac:dyDescent="0.25"/>
  <cols>
    <col min="1" max="1" width="12.7109375" customWidth="1"/>
    <col min="2" max="2" width="20.85546875" style="6" customWidth="1"/>
    <col min="3" max="3" width="10.140625" bestFit="1" customWidth="1"/>
    <col min="4" max="4" width="10.140625" style="6" customWidth="1"/>
    <col min="5" max="5" width="15.85546875" style="6" customWidth="1"/>
    <col min="6" max="6" width="14.7109375" style="34" bestFit="1" customWidth="1"/>
    <col min="7" max="7" width="28.85546875" style="9" customWidth="1"/>
    <col min="8" max="8" width="10.85546875" style="4" customWidth="1"/>
    <col min="9" max="9" width="11.42578125" style="4" customWidth="1"/>
    <col min="10" max="10" width="10.28515625" style="4" customWidth="1"/>
    <col min="11" max="11" width="9.28515625" style="4" customWidth="1"/>
    <col min="12" max="12" width="12" style="4" customWidth="1"/>
    <col min="13" max="13" width="10" style="4" customWidth="1"/>
    <col min="14" max="14" width="11.5703125" style="4" customWidth="1"/>
    <col min="15" max="15" width="9.140625" style="4"/>
  </cols>
  <sheetData>
    <row r="1" spans="1:15" ht="92.25" customHeight="1" x14ac:dyDescent="0.25">
      <c r="B1" s="10"/>
      <c r="C1" s="11"/>
      <c r="D1" s="12" t="s">
        <v>7</v>
      </c>
      <c r="E1" s="13" t="s">
        <v>8</v>
      </c>
      <c r="F1" s="29" t="s">
        <v>9</v>
      </c>
      <c r="G1" s="18"/>
    </row>
    <row r="2" spans="1:15" x14ac:dyDescent="0.25">
      <c r="B2" s="10" t="s">
        <v>4</v>
      </c>
      <c r="C2" s="21">
        <v>100</v>
      </c>
      <c r="D2" s="26">
        <v>0</v>
      </c>
      <c r="E2" s="23">
        <v>1</v>
      </c>
      <c r="F2" s="30">
        <v>0</v>
      </c>
      <c r="G2" s="18"/>
    </row>
    <row r="3" spans="1:15" ht="29.25" customHeight="1" x14ac:dyDescent="0.25">
      <c r="B3" s="10" t="s">
        <v>5</v>
      </c>
      <c r="C3" s="22">
        <v>1</v>
      </c>
      <c r="D3" s="19">
        <v>0</v>
      </c>
      <c r="E3" s="20">
        <v>1.7</v>
      </c>
      <c r="F3" s="31">
        <v>2.5</v>
      </c>
      <c r="G3" s="14" t="s">
        <v>10</v>
      </c>
    </row>
    <row r="4" spans="1:15" x14ac:dyDescent="0.25">
      <c r="B4" s="10" t="s">
        <v>6</v>
      </c>
      <c r="C4" s="12">
        <f>C2/C3</f>
        <v>100</v>
      </c>
      <c r="D4" s="11">
        <f>C4*D2</f>
        <v>0</v>
      </c>
      <c r="E4" s="11">
        <f>C4*(E2*1.7)</f>
        <v>170</v>
      </c>
      <c r="F4" s="11">
        <f>C4*(F2*1.5+F2)</f>
        <v>0</v>
      </c>
      <c r="G4" s="15">
        <f>(D4+E4+F4)*4.05</f>
        <v>688.5</v>
      </c>
    </row>
    <row r="5" spans="1:15" x14ac:dyDescent="0.25">
      <c r="B5" s="16"/>
      <c r="C5" s="17"/>
      <c r="D5" s="40" t="s">
        <v>4</v>
      </c>
      <c r="E5" s="40"/>
      <c r="F5" s="40"/>
      <c r="G5" s="18"/>
    </row>
    <row r="6" spans="1:15" x14ac:dyDescent="0.25">
      <c r="C6" s="3"/>
      <c r="D6" s="5"/>
      <c r="E6" s="5"/>
      <c r="F6" s="5"/>
    </row>
    <row r="7" spans="1:15" x14ac:dyDescent="0.25">
      <c r="A7" s="45" t="s">
        <v>11</v>
      </c>
      <c r="B7" s="45"/>
      <c r="C7" s="45"/>
      <c r="D7" s="45"/>
      <c r="E7" s="45"/>
      <c r="F7" s="46"/>
      <c r="H7" s="27"/>
    </row>
    <row r="8" spans="1:15" ht="103.5" customHeight="1" x14ac:dyDescent="0.25">
      <c r="A8" s="39" t="s">
        <v>13</v>
      </c>
      <c r="B8" s="43" t="s">
        <v>0</v>
      </c>
      <c r="C8" s="41" t="s">
        <v>1</v>
      </c>
      <c r="D8" s="24" t="s">
        <v>2</v>
      </c>
      <c r="E8" s="25" t="s">
        <v>3</v>
      </c>
      <c r="F8" s="32" t="s">
        <v>12</v>
      </c>
      <c r="G8" s="4"/>
      <c r="N8"/>
      <c r="O8"/>
    </row>
    <row r="9" spans="1:15" x14ac:dyDescent="0.25">
      <c r="A9" s="44">
        <v>42917</v>
      </c>
      <c r="B9" s="1">
        <v>0.54166666666666663</v>
      </c>
      <c r="C9" s="42">
        <v>0.83333333333333337</v>
      </c>
      <c r="D9" s="28">
        <f>IF(C9&lt;B9,1+C9-B9,C9-B9)</f>
        <v>0.29166666666666674</v>
      </c>
      <c r="E9" s="2">
        <v>100</v>
      </c>
      <c r="F9" s="33">
        <f>(IF(IsFirst,TEXT(IF(EndTime&gt;=1+"00:00",1+"00:00",EndTime)-IF(StartTime&lt;=--"18:00",--"18:00",StartTime),"[м]")/60*m,0) +
IF(IsSecond,TEXT(IF(EndTime&gt;=1+"03:00",1+"03:00",EndTime)-IF(StartTime&lt;=1+"00:00",1+"00:00",StartTime),"[м]")/60*m*1.7,0) +
IF(IsThird,TEXT(EndTime-IF(StartTime&lt;=1+"03:00",1+"03:00",StartTime),"[м]")/60*m*2.5,0))*4.05</f>
        <v>115.71428571428572</v>
      </c>
      <c r="G9" s="27"/>
      <c r="N9"/>
      <c r="O9"/>
    </row>
    <row r="10" spans="1:15" x14ac:dyDescent="0.25">
      <c r="B10" s="36"/>
      <c r="C10" s="36"/>
      <c r="D10" s="7"/>
      <c r="E10" s="38"/>
      <c r="F10" s="7"/>
      <c r="G10" s="8"/>
      <c r="I10" s="7"/>
      <c r="J10" s="7"/>
      <c r="K10" s="7"/>
      <c r="L10" s="8"/>
      <c r="M10" s="8"/>
    </row>
    <row r="11" spans="1:15" x14ac:dyDescent="0.25">
      <c r="J11" s="7"/>
      <c r="K11" s="7"/>
      <c r="L11" s="9"/>
      <c r="M11" s="8"/>
    </row>
    <row r="12" spans="1:15" x14ac:dyDescent="0.25">
      <c r="E12" s="35"/>
      <c r="F12" s="36"/>
      <c r="G12" s="37"/>
      <c r="H12" s="7"/>
      <c r="J12" s="7"/>
    </row>
    <row r="14" spans="1:15" x14ac:dyDescent="0.25">
      <c r="H14" s="7"/>
    </row>
  </sheetData>
  <mergeCells count="2">
    <mergeCell ref="D5:F5"/>
    <mergeCell ref="A7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DanGo</dc:creator>
  <cp:lastModifiedBy>DanGo</cp:lastModifiedBy>
  <dcterms:created xsi:type="dcterms:W3CDTF">2017-08-09T12:33:14Z</dcterms:created>
  <dcterms:modified xsi:type="dcterms:W3CDTF">2017-08-20T04:10:09Z</dcterms:modified>
</cp:coreProperties>
</file>